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8695" windowHeight="12285"/>
  </bookViews>
  <sheets>
    <sheet name="martie" sheetId="1" r:id="rId1"/>
  </sheets>
  <calcPr calcId="124519"/>
</workbook>
</file>

<file path=xl/calcChain.xml><?xml version="1.0" encoding="utf-8"?>
<calcChain xmlns="http://schemas.openxmlformats.org/spreadsheetml/2006/main">
  <c r="D67" i="1"/>
  <c r="D66"/>
  <c r="D65"/>
  <c r="D64"/>
  <c r="D63"/>
  <c r="D62"/>
  <c r="D61"/>
  <c r="D60"/>
  <c r="D59"/>
  <c r="D58"/>
  <c r="D57"/>
  <c r="D56"/>
  <c r="D55"/>
  <c r="D54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</calcChain>
</file>

<file path=xl/sharedStrings.xml><?xml version="1.0" encoding="utf-8"?>
<sst xmlns="http://schemas.openxmlformats.org/spreadsheetml/2006/main" count="136" uniqueCount="42">
  <si>
    <t>Spitale-Lg.109</t>
  </si>
  <si>
    <t>INSTITUTUL DE BOLI CARDIOVASCULARE TIMISOARA</t>
  </si>
  <si>
    <t>SPITAL CLINIC DE URGENTA PENTRU COPII  LOUIS TURCANU  TIMISOARA</t>
  </si>
  <si>
    <t>SPITALUL CLINIC CF TIMISOARA</t>
  </si>
  <si>
    <t>SPITALUL CLINIC DE BOLI INFECTIOASE SI PNEUMOFTIZIOLOGIE DR.V.BABES TIMISOARA</t>
  </si>
  <si>
    <t>SPITALUL CLINIC JUDETEAN DE URGENTA  Pius Brînzeu  TIMISOARA</t>
  </si>
  <si>
    <t>SPITALUL CLINIC MUNICIPAL DE URGENTA TIMISOARA</t>
  </si>
  <si>
    <t>cod fiscal</t>
  </si>
  <si>
    <t>explicatii</t>
  </si>
  <si>
    <t>denumire furnizor</t>
  </si>
  <si>
    <t>sume achitate martie 2024</t>
  </si>
  <si>
    <t>Spitale -hrana</t>
  </si>
  <si>
    <t>CENTRUL MED.DE EVALUARE,TERAPIE,EDUC.MED. SPECIFICA SI RECUP. PTR. COPII SI TINERI  CRISTIAN SERBAN BUZIAS</t>
  </si>
  <si>
    <t>SPITALUL DE PSIHIATRIE GATAIA</t>
  </si>
  <si>
    <t>SPITALUL DE PSIHIATRIE SI PENTRU MASURI DE SIGURANTA JEBEL</t>
  </si>
  <si>
    <t>SPITALUL DR. KARL DIEL - JIMBOLIA</t>
  </si>
  <si>
    <t>SPITALUL MUNICIPAL  DR.TEODOR ANDREI  - LUGOJ</t>
  </si>
  <si>
    <t>SPITALUL ORASENESC DETA</t>
  </si>
  <si>
    <t>SPITALUL ORASENESC FAGET</t>
  </si>
  <si>
    <t>SPITALUL ORASENESC SANNICOLAU MARE</t>
  </si>
  <si>
    <t>Spitale activitate curenta</t>
  </si>
  <si>
    <t>ASOCIATIA ONCOHELP TIMISOARA</t>
  </si>
  <si>
    <t>CABINET PARTICULAR POLICLINIC ALGOMED SRL</t>
  </si>
  <si>
    <t>CENTRUL MEDICAL SF.STEFAN</t>
  </si>
  <si>
    <t xml:space="preserve">CENTRUL MED.DE EVALUARE,TERAPIE,EDUC.MED. SPECIFICA SI RECUP. PTR. COPII SI TINERI  CRISTIAN SERBAN </t>
  </si>
  <si>
    <t>FEDERATIA CARITAS A DIECEZEI TIMISOARA</t>
  </si>
  <si>
    <t>KARDINAL ONE MEDICAL SRL</t>
  </si>
  <si>
    <t>MED LIFE SA BUCURESTI SUCURSALA TIMISOARA</t>
  </si>
  <si>
    <t>R.T.C. RADIOLOGY THERAPEUTIC CENTER SRL- PUNCT DE LUCRU DUMBRAVITA</t>
  </si>
  <si>
    <t>S.C. ONCOCENTER-ONCOLOGIE CLINICA SRL</t>
  </si>
  <si>
    <t>SC CENTRUL MEDICAL SF. MARIA SRL</t>
  </si>
  <si>
    <t>SC M-PROFILAXIS SRL</t>
  </si>
  <si>
    <t>SC MATERNA CARE SRL</t>
  </si>
  <si>
    <t>SC POLICLINICA DARIMEDIC SRL</t>
  </si>
  <si>
    <t>ROCORDIS</t>
  </si>
  <si>
    <t>Subprogr radioterapie bolnavi cu afectiuni oncologice</t>
  </si>
  <si>
    <t>ASOCIATIA ONCOHELP</t>
  </si>
  <si>
    <t>R.T.C. RADIOLOGY THERAPEUTIC CENTER SRL-</t>
  </si>
  <si>
    <t>Diag imunofenotipic citogenetic si biomolec al leucemiei</t>
  </si>
  <si>
    <t>SPITAL CLINIC DE URGENTA PENTRU COPII "LOUIS TURCANU</t>
  </si>
  <si>
    <t>Programul national de endometrioza</t>
  </si>
  <si>
    <t>TRANSFERURI INTRE UNITATI ALE ADMINISTRATIEI PUBLICE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</si>
</sst>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0" fontId="0" fillId="0" borderId="1" xfId="0" applyBorder="1"/>
    <xf numFmtId="0" fontId="1" fillId="0" borderId="1" xfId="0" applyFont="1" applyBorder="1"/>
    <xf numFmtId="4" fontId="0" fillId="0" borderId="1" xfId="0" applyNumberFormat="1" applyBorder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topLeftCell="A7" workbookViewId="0">
      <selection activeCell="A9" sqref="A9"/>
    </sheetView>
  </sheetViews>
  <sheetFormatPr defaultRowHeight="15"/>
  <cols>
    <col min="1" max="1" width="9.140625" bestFit="1" customWidth="1"/>
    <col min="2" max="2" width="52.5703125" bestFit="1" customWidth="1"/>
    <col min="3" max="3" width="54.140625" bestFit="1" customWidth="1"/>
    <col min="4" max="4" width="13.5703125" bestFit="1" customWidth="1"/>
  </cols>
  <sheetData>
    <row r="1" spans="1:4" ht="30">
      <c r="A1" s="4" t="s">
        <v>7</v>
      </c>
      <c r="B1" s="4" t="s">
        <v>8</v>
      </c>
      <c r="C1" s="4" t="s">
        <v>9</v>
      </c>
      <c r="D1" s="5" t="s">
        <v>10</v>
      </c>
    </row>
    <row r="2" spans="1:4">
      <c r="A2" s="1">
        <v>5189211</v>
      </c>
      <c r="B2" s="1" t="s">
        <v>0</v>
      </c>
      <c r="C2" s="2" t="s">
        <v>1</v>
      </c>
      <c r="D2" s="3">
        <v>115875</v>
      </c>
    </row>
    <row r="3" spans="1:4" ht="30">
      <c r="A3" s="1">
        <v>4548538</v>
      </c>
      <c r="B3" s="1" t="s">
        <v>0</v>
      </c>
      <c r="C3" s="2" t="s">
        <v>2</v>
      </c>
      <c r="D3" s="3">
        <v>289938</v>
      </c>
    </row>
    <row r="4" spans="1:4">
      <c r="A4" s="1">
        <v>2491516</v>
      </c>
      <c r="B4" s="1" t="s">
        <v>0</v>
      </c>
      <c r="C4" s="1" t="s">
        <v>3</v>
      </c>
      <c r="D4" s="3">
        <v>66822</v>
      </c>
    </row>
    <row r="5" spans="1:4" ht="30">
      <c r="A5" s="1">
        <v>2487647</v>
      </c>
      <c r="B5" s="1" t="s">
        <v>0</v>
      </c>
      <c r="C5" s="2" t="s">
        <v>4</v>
      </c>
      <c r="D5" s="3">
        <v>125030</v>
      </c>
    </row>
    <row r="6" spans="1:4" ht="30">
      <c r="A6" s="1">
        <v>4663448</v>
      </c>
      <c r="B6" s="1" t="s">
        <v>0</v>
      </c>
      <c r="C6" s="2" t="s">
        <v>5</v>
      </c>
      <c r="D6" s="3">
        <v>974420</v>
      </c>
    </row>
    <row r="7" spans="1:4">
      <c r="A7" s="1">
        <v>4483447</v>
      </c>
      <c r="B7" s="1" t="s">
        <v>0</v>
      </c>
      <c r="C7" s="2" t="s">
        <v>6</v>
      </c>
      <c r="D7" s="3">
        <v>795790</v>
      </c>
    </row>
    <row r="8" spans="1:4" ht="45">
      <c r="A8" s="1">
        <v>11302934</v>
      </c>
      <c r="B8" s="1" t="s">
        <v>11</v>
      </c>
      <c r="C8" s="2" t="s">
        <v>12</v>
      </c>
      <c r="D8" s="3">
        <v>38192</v>
      </c>
    </row>
    <row r="9" spans="1:4">
      <c r="A9" s="1">
        <v>5189211</v>
      </c>
      <c r="B9" s="1" t="s">
        <v>11</v>
      </c>
      <c r="C9" s="2" t="s">
        <v>1</v>
      </c>
      <c r="D9" s="3">
        <v>101661</v>
      </c>
    </row>
    <row r="10" spans="1:4" ht="30">
      <c r="A10" s="1">
        <v>4548538</v>
      </c>
      <c r="B10" s="1" t="s">
        <v>11</v>
      </c>
      <c r="C10" s="2" t="s">
        <v>2</v>
      </c>
      <c r="D10" s="3">
        <v>242447</v>
      </c>
    </row>
    <row r="11" spans="1:4">
      <c r="A11" s="1">
        <v>2491516</v>
      </c>
      <c r="B11" s="1" t="s">
        <v>11</v>
      </c>
      <c r="C11" s="1" t="s">
        <v>3</v>
      </c>
      <c r="D11" s="3">
        <v>49041</v>
      </c>
    </row>
    <row r="12" spans="1:4" ht="30">
      <c r="A12" s="1">
        <v>2487647</v>
      </c>
      <c r="B12" s="1" t="s">
        <v>11</v>
      </c>
      <c r="C12" s="2" t="s">
        <v>4</v>
      </c>
      <c r="D12" s="3">
        <v>162892</v>
      </c>
    </row>
    <row r="13" spans="1:4" ht="30">
      <c r="A13" s="1">
        <v>4663448</v>
      </c>
      <c r="B13" s="1" t="s">
        <v>11</v>
      </c>
      <c r="C13" s="2" t="s">
        <v>5</v>
      </c>
      <c r="D13" s="3">
        <v>631786</v>
      </c>
    </row>
    <row r="14" spans="1:4">
      <c r="A14" s="1">
        <v>4483447</v>
      </c>
      <c r="B14" s="1" t="s">
        <v>11</v>
      </c>
      <c r="C14" s="2" t="s">
        <v>6</v>
      </c>
      <c r="D14" s="3">
        <v>357472</v>
      </c>
    </row>
    <row r="15" spans="1:4">
      <c r="A15" s="1">
        <v>4483811</v>
      </c>
      <c r="B15" s="1" t="s">
        <v>11</v>
      </c>
      <c r="C15" s="1" t="s">
        <v>13</v>
      </c>
      <c r="D15" s="3">
        <v>301619</v>
      </c>
    </row>
    <row r="16" spans="1:4" ht="30">
      <c r="A16" s="1">
        <v>5189300</v>
      </c>
      <c r="B16" s="1" t="s">
        <v>11</v>
      </c>
      <c r="C16" s="2" t="s">
        <v>14</v>
      </c>
      <c r="D16" s="3">
        <v>404889</v>
      </c>
    </row>
    <row r="17" spans="1:4">
      <c r="A17" s="1">
        <v>2502771</v>
      </c>
      <c r="B17" s="1" t="s">
        <v>11</v>
      </c>
      <c r="C17" s="1" t="s">
        <v>15</v>
      </c>
      <c r="D17" s="3">
        <v>63182</v>
      </c>
    </row>
    <row r="18" spans="1:4">
      <c r="A18" s="1">
        <v>2501652</v>
      </c>
      <c r="B18" s="1" t="s">
        <v>11</v>
      </c>
      <c r="C18" s="2" t="s">
        <v>16</v>
      </c>
      <c r="D18" s="3">
        <v>116888</v>
      </c>
    </row>
    <row r="19" spans="1:4">
      <c r="A19" s="1">
        <v>2503408</v>
      </c>
      <c r="B19" s="1" t="s">
        <v>11</v>
      </c>
      <c r="C19" s="1" t="s">
        <v>17</v>
      </c>
      <c r="D19" s="3">
        <v>30454</v>
      </c>
    </row>
    <row r="20" spans="1:4">
      <c r="A20" s="1">
        <v>4663456</v>
      </c>
      <c r="B20" s="1" t="s">
        <v>11</v>
      </c>
      <c r="C20" s="1" t="s">
        <v>18</v>
      </c>
      <c r="D20" s="3">
        <v>51128</v>
      </c>
    </row>
    <row r="21" spans="1:4">
      <c r="A21" s="1">
        <v>4483765</v>
      </c>
      <c r="B21" s="1" t="s">
        <v>11</v>
      </c>
      <c r="C21" s="1" t="s">
        <v>19</v>
      </c>
      <c r="D21" s="3">
        <v>63948</v>
      </c>
    </row>
    <row r="22" spans="1:4">
      <c r="A22" s="1">
        <v>17802939</v>
      </c>
      <c r="B22" s="1" t="s">
        <v>20</v>
      </c>
      <c r="C22" s="1" t="s">
        <v>21</v>
      </c>
      <c r="D22" s="3">
        <f>966029.5+2043130.17+201.45</f>
        <v>3009361.12</v>
      </c>
    </row>
    <row r="23" spans="1:4">
      <c r="A23" s="1">
        <v>6633397</v>
      </c>
      <c r="B23" s="1" t="s">
        <v>20</v>
      </c>
      <c r="C23" s="1" t="s">
        <v>22</v>
      </c>
      <c r="D23" s="3">
        <f>10948.32+20431.5</f>
        <v>31379.82</v>
      </c>
    </row>
    <row r="24" spans="1:4">
      <c r="A24" s="1">
        <v>22719938</v>
      </c>
      <c r="B24" s="1" t="s">
        <v>20</v>
      </c>
      <c r="C24" s="1" t="s">
        <v>23</v>
      </c>
      <c r="D24" s="3">
        <f>40520.17+82459.94</f>
        <v>122980.11</v>
      </c>
    </row>
    <row r="25" spans="1:4" ht="30">
      <c r="A25" s="1">
        <v>11302934</v>
      </c>
      <c r="B25" s="1" t="s">
        <v>20</v>
      </c>
      <c r="C25" s="2" t="s">
        <v>24</v>
      </c>
      <c r="D25" s="3">
        <f>59251.25+153710.9</f>
        <v>212962.15</v>
      </c>
    </row>
    <row r="26" spans="1:4">
      <c r="A26" s="1">
        <v>5016482</v>
      </c>
      <c r="B26" s="1" t="s">
        <v>20</v>
      </c>
      <c r="C26" s="1" t="s">
        <v>25</v>
      </c>
      <c r="D26" s="3">
        <f>10863.59+35430.49</f>
        <v>46294.080000000002</v>
      </c>
    </row>
    <row r="27" spans="1:4">
      <c r="A27" s="1">
        <v>5189211</v>
      </c>
      <c r="B27" s="1" t="s">
        <v>20</v>
      </c>
      <c r="C27" s="1" t="s">
        <v>1</v>
      </c>
      <c r="D27" s="3">
        <f>791731.05+1896777.79</f>
        <v>2688508.84</v>
      </c>
    </row>
    <row r="28" spans="1:4">
      <c r="A28" s="1">
        <v>39011692</v>
      </c>
      <c r="B28" s="1" t="s">
        <v>20</v>
      </c>
      <c r="C28" s="1" t="s">
        <v>26</v>
      </c>
      <c r="D28" s="3">
        <f>55215.64+102864.21</f>
        <v>158079.85</v>
      </c>
    </row>
    <row r="29" spans="1:4">
      <c r="A29" s="1">
        <v>19192454</v>
      </c>
      <c r="B29" s="1" t="s">
        <v>20</v>
      </c>
      <c r="C29" s="1" t="s">
        <v>27</v>
      </c>
      <c r="D29" s="3">
        <f>35984.05+71350.3</f>
        <v>107334.35</v>
      </c>
    </row>
    <row r="30" spans="1:4" ht="30">
      <c r="A30" s="1">
        <v>27934376</v>
      </c>
      <c r="B30" s="1" t="s">
        <v>20</v>
      </c>
      <c r="C30" s="2" t="s">
        <v>28</v>
      </c>
      <c r="D30" s="3">
        <f>97646.02+158976.47+1393</f>
        <v>258015.49</v>
      </c>
    </row>
    <row r="31" spans="1:4">
      <c r="A31" s="1">
        <v>33356188</v>
      </c>
      <c r="B31" s="1" t="s">
        <v>20</v>
      </c>
      <c r="C31" s="1" t="s">
        <v>29</v>
      </c>
      <c r="D31" s="3">
        <f>47743.72+92174.21</f>
        <v>139917.93</v>
      </c>
    </row>
    <row r="32" spans="1:4">
      <c r="A32" s="1">
        <v>16687408</v>
      </c>
      <c r="B32" s="1" t="s">
        <v>20</v>
      </c>
      <c r="C32" s="1" t="s">
        <v>30</v>
      </c>
      <c r="D32" s="3">
        <f>28767.5+64424.65</f>
        <v>93192.15</v>
      </c>
    </row>
    <row r="33" spans="1:4">
      <c r="A33" s="1">
        <v>24126902</v>
      </c>
      <c r="B33" s="1" t="s">
        <v>20</v>
      </c>
      <c r="C33" s="1" t="s">
        <v>31</v>
      </c>
      <c r="D33" s="3">
        <f>42670.39+57047.29</f>
        <v>99717.68</v>
      </c>
    </row>
    <row r="34" spans="1:4">
      <c r="A34" s="1">
        <v>29290603</v>
      </c>
      <c r="B34" s="1" t="s">
        <v>20</v>
      </c>
      <c r="C34" s="1" t="s">
        <v>32</v>
      </c>
      <c r="D34" s="3">
        <f>252116.05+654252.29</f>
        <v>906368.34000000008</v>
      </c>
    </row>
    <row r="35" spans="1:4">
      <c r="A35" s="1">
        <v>30492266</v>
      </c>
      <c r="B35" s="1" t="s">
        <v>20</v>
      </c>
      <c r="C35" s="1" t="s">
        <v>33</v>
      </c>
      <c r="D35" s="3">
        <f>40486.07+83930.38</f>
        <v>124416.45000000001</v>
      </c>
    </row>
    <row r="36" spans="1:4" ht="30">
      <c r="A36" s="1">
        <v>4548538</v>
      </c>
      <c r="B36" s="1" t="s">
        <v>20</v>
      </c>
      <c r="C36" s="2" t="s">
        <v>2</v>
      </c>
      <c r="D36" s="3">
        <f>1622955.9+3219727.31+14062.79</f>
        <v>4856746</v>
      </c>
    </row>
    <row r="37" spans="1:4">
      <c r="A37" s="1">
        <v>2491516</v>
      </c>
      <c r="B37" s="1" t="s">
        <v>20</v>
      </c>
      <c r="C37" s="1" t="s">
        <v>3</v>
      </c>
      <c r="D37" s="3">
        <f>284889.49+806906.68</f>
        <v>1091796.17</v>
      </c>
    </row>
    <row r="38" spans="1:4" ht="30">
      <c r="A38" s="1">
        <v>2487647</v>
      </c>
      <c r="B38" s="1" t="s">
        <v>20</v>
      </c>
      <c r="C38" s="2" t="s">
        <v>4</v>
      </c>
      <c r="D38" s="3">
        <f>903893.6+1824386.54+5654.51+9708.2</f>
        <v>2743642.85</v>
      </c>
    </row>
    <row r="39" spans="1:4" ht="30">
      <c r="A39" s="1">
        <v>4663448</v>
      </c>
      <c r="B39" s="1" t="s">
        <v>20</v>
      </c>
      <c r="C39" s="2" t="s">
        <v>5</v>
      </c>
      <c r="D39" s="3">
        <f>5948977.03+11968016.71+9708.2+9682.03</f>
        <v>17936383.970000003</v>
      </c>
    </row>
    <row r="40" spans="1:4">
      <c r="A40" s="1">
        <v>4483447</v>
      </c>
      <c r="B40" s="1" t="s">
        <v>20</v>
      </c>
      <c r="C40" s="1" t="s">
        <v>6</v>
      </c>
      <c r="D40" s="3">
        <f>2962068.46+6400026.81+8795.58</f>
        <v>9370890.8499999996</v>
      </c>
    </row>
    <row r="41" spans="1:4">
      <c r="A41" s="1">
        <v>4483811</v>
      </c>
      <c r="B41" s="1" t="s">
        <v>20</v>
      </c>
      <c r="C41" s="1" t="s">
        <v>13</v>
      </c>
      <c r="D41" s="3">
        <f>666434.42+1114072.19</f>
        <v>1780506.6099999999</v>
      </c>
    </row>
    <row r="42" spans="1:4" ht="30">
      <c r="A42" s="1">
        <v>5189300</v>
      </c>
      <c r="B42" s="1" t="s">
        <v>20</v>
      </c>
      <c r="C42" s="2" t="s">
        <v>14</v>
      </c>
      <c r="D42" s="3">
        <f>727031.56+1293155.71</f>
        <v>2020187.27</v>
      </c>
    </row>
    <row r="43" spans="1:4">
      <c r="A43" s="1">
        <v>2502771</v>
      </c>
      <c r="B43" s="1" t="s">
        <v>20</v>
      </c>
      <c r="C43" s="1" t="s">
        <v>15</v>
      </c>
      <c r="D43" s="3">
        <f>211122.58+476605.64</f>
        <v>687728.22</v>
      </c>
    </row>
    <row r="44" spans="1:4">
      <c r="A44" s="1">
        <v>2501652</v>
      </c>
      <c r="B44" s="1" t="s">
        <v>20</v>
      </c>
      <c r="C44" s="1" t="s">
        <v>16</v>
      </c>
      <c r="D44" s="3">
        <f>472584.41+889281.96</f>
        <v>1361866.3699999999</v>
      </c>
    </row>
    <row r="45" spans="1:4">
      <c r="A45" s="1">
        <v>2503408</v>
      </c>
      <c r="B45" s="1" t="s">
        <v>20</v>
      </c>
      <c r="C45" s="1" t="s">
        <v>17</v>
      </c>
      <c r="D45" s="3">
        <f>223233.96+412736.9</f>
        <v>635970.86</v>
      </c>
    </row>
    <row r="46" spans="1:4">
      <c r="A46" s="1">
        <v>4663456</v>
      </c>
      <c r="B46" s="1" t="s">
        <v>20</v>
      </c>
      <c r="C46" s="1" t="s">
        <v>18</v>
      </c>
      <c r="D46" s="3">
        <f>341164.6+554372.48</f>
        <v>895537.08</v>
      </c>
    </row>
    <row r="47" spans="1:4">
      <c r="A47" s="1">
        <v>4483765</v>
      </c>
      <c r="B47" s="1" t="s">
        <v>20</v>
      </c>
      <c r="C47" s="1" t="s">
        <v>19</v>
      </c>
      <c r="D47" s="3">
        <f>309383.01+562609.97+624.47</f>
        <v>872617.45</v>
      </c>
    </row>
    <row r="48" spans="1:4">
      <c r="A48" s="1">
        <v>25804892</v>
      </c>
      <c r="B48" s="1" t="s">
        <v>20</v>
      </c>
      <c r="C48" s="1" t="s">
        <v>34</v>
      </c>
      <c r="D48" s="3">
        <f>13267.31+49982.58</f>
        <v>63249.89</v>
      </c>
    </row>
    <row r="49" spans="1:4">
      <c r="A49" s="6">
        <v>17802939</v>
      </c>
      <c r="B49" s="6" t="s">
        <v>35</v>
      </c>
      <c r="C49" s="7" t="s">
        <v>36</v>
      </c>
      <c r="D49" s="8">
        <v>1525686</v>
      </c>
    </row>
    <row r="50" spans="1:4">
      <c r="A50" s="6">
        <v>27934376</v>
      </c>
      <c r="B50" s="6" t="s">
        <v>35</v>
      </c>
      <c r="C50" s="6" t="s">
        <v>37</v>
      </c>
      <c r="D50" s="8">
        <v>622710</v>
      </c>
    </row>
    <row r="51" spans="1:4">
      <c r="A51" s="6">
        <v>4483447</v>
      </c>
      <c r="B51" s="6" t="s">
        <v>35</v>
      </c>
      <c r="C51" s="6" t="s">
        <v>6</v>
      </c>
      <c r="D51" s="8">
        <v>387494</v>
      </c>
    </row>
    <row r="52" spans="1:4">
      <c r="A52" s="6">
        <v>4548538</v>
      </c>
      <c r="B52" s="6" t="s">
        <v>38</v>
      </c>
      <c r="C52" s="6" t="s">
        <v>39</v>
      </c>
      <c r="D52" s="8">
        <v>42160</v>
      </c>
    </row>
    <row r="53" spans="1:4">
      <c r="A53" s="6">
        <v>29290603</v>
      </c>
      <c r="B53" s="6" t="s">
        <v>40</v>
      </c>
      <c r="C53" s="7" t="s">
        <v>32</v>
      </c>
      <c r="D53" s="8">
        <v>96620</v>
      </c>
    </row>
    <row r="54" spans="1:4" ht="45">
      <c r="A54" s="9">
        <v>11302934</v>
      </c>
      <c r="B54" s="10" t="s">
        <v>41</v>
      </c>
      <c r="C54" s="10" t="s">
        <v>12</v>
      </c>
      <c r="D54" s="11">
        <f>21914+293269</f>
        <v>315183</v>
      </c>
    </row>
    <row r="55" spans="1:4" ht="30">
      <c r="A55" s="9">
        <v>5189211</v>
      </c>
      <c r="B55" s="10" t="s">
        <v>41</v>
      </c>
      <c r="C55" s="10" t="s">
        <v>1</v>
      </c>
      <c r="D55" s="11">
        <f>221350+2347486</f>
        <v>2568836</v>
      </c>
    </row>
    <row r="56" spans="1:4" ht="30">
      <c r="A56" s="9">
        <v>4548538</v>
      </c>
      <c r="B56" s="10" t="s">
        <v>41</v>
      </c>
      <c r="C56" s="10" t="s">
        <v>2</v>
      </c>
      <c r="D56" s="11">
        <f>355304+4202964</f>
        <v>4558268</v>
      </c>
    </row>
    <row r="57" spans="1:4" ht="30">
      <c r="A57" s="9">
        <v>2491516</v>
      </c>
      <c r="B57" s="10" t="s">
        <v>41</v>
      </c>
      <c r="C57" s="9" t="s">
        <v>3</v>
      </c>
      <c r="D57" s="11">
        <f>54100+850687</f>
        <v>904787</v>
      </c>
    </row>
    <row r="58" spans="1:4" ht="30">
      <c r="A58" s="9">
        <v>2487647</v>
      </c>
      <c r="B58" s="10" t="s">
        <v>41</v>
      </c>
      <c r="C58" s="10" t="s">
        <v>4</v>
      </c>
      <c r="D58" s="11">
        <f>160287+3048729</f>
        <v>3209016</v>
      </c>
    </row>
    <row r="59" spans="1:4" ht="30">
      <c r="A59" s="9">
        <v>4663448</v>
      </c>
      <c r="B59" s="10" t="s">
        <v>41</v>
      </c>
      <c r="C59" s="10" t="s">
        <v>5</v>
      </c>
      <c r="D59" s="11">
        <f>1139896+11935095</f>
        <v>13074991</v>
      </c>
    </row>
    <row r="60" spans="1:4" ht="30">
      <c r="A60" s="9">
        <v>4483447</v>
      </c>
      <c r="B60" s="10" t="s">
        <v>41</v>
      </c>
      <c r="C60" s="10" t="s">
        <v>6</v>
      </c>
      <c r="D60" s="11">
        <f>650238+9937905</f>
        <v>10588143</v>
      </c>
    </row>
    <row r="61" spans="1:4" ht="30">
      <c r="A61" s="9">
        <v>4483811</v>
      </c>
      <c r="B61" s="10" t="s">
        <v>41</v>
      </c>
      <c r="C61" s="9" t="s">
        <v>13</v>
      </c>
      <c r="D61" s="11">
        <f>101142+1541523</f>
        <v>1642665</v>
      </c>
    </row>
    <row r="62" spans="1:4" ht="30">
      <c r="A62" s="9">
        <v>5189300</v>
      </c>
      <c r="B62" s="10" t="s">
        <v>41</v>
      </c>
      <c r="C62" s="10" t="s">
        <v>14</v>
      </c>
      <c r="D62" s="11">
        <f>111991+1882851</f>
        <v>1994842</v>
      </c>
    </row>
    <row r="63" spans="1:4" ht="30">
      <c r="A63" s="9">
        <v>2502771</v>
      </c>
      <c r="B63" s="10" t="s">
        <v>41</v>
      </c>
      <c r="C63" s="9" t="s">
        <v>15</v>
      </c>
      <c r="D63" s="11">
        <f>58498+1158099</f>
        <v>1216597</v>
      </c>
    </row>
    <row r="64" spans="1:4" ht="30">
      <c r="A64" s="9">
        <v>2501652</v>
      </c>
      <c r="B64" s="10" t="s">
        <v>41</v>
      </c>
      <c r="C64" s="10" t="s">
        <v>16</v>
      </c>
      <c r="D64" s="11">
        <f>145190+1850430</f>
        <v>1995620</v>
      </c>
    </row>
    <row r="65" spans="1:4" ht="30">
      <c r="A65" s="9">
        <v>2503408</v>
      </c>
      <c r="B65" s="10" t="s">
        <v>41</v>
      </c>
      <c r="C65" s="9" t="s">
        <v>17</v>
      </c>
      <c r="D65" s="11">
        <f>46441+529439</f>
        <v>575880</v>
      </c>
    </row>
    <row r="66" spans="1:4" ht="30">
      <c r="A66" s="9">
        <v>4663456</v>
      </c>
      <c r="B66" s="10" t="s">
        <v>41</v>
      </c>
      <c r="C66" s="9" t="s">
        <v>18</v>
      </c>
      <c r="D66" s="11">
        <f>57611+809154</f>
        <v>866765</v>
      </c>
    </row>
    <row r="67" spans="1:4" ht="30">
      <c r="A67" s="9">
        <v>4483765</v>
      </c>
      <c r="B67" s="10" t="s">
        <v>41</v>
      </c>
      <c r="C67" s="9" t="s">
        <v>19</v>
      </c>
      <c r="D67" s="11">
        <f>63083+889752</f>
        <v>952835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martie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2024-05-08T07:47:15Z</dcterms:created>
  <dcterms:modified xsi:type="dcterms:W3CDTF">2024-05-08T12:54:44Z</dcterms:modified>
</cp:coreProperties>
</file>